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055" activeTab="0"/>
  </bookViews>
  <sheets>
    <sheet name="Paskirstymas 2019" sheetId="1" r:id="rId1"/>
  </sheets>
  <definedNames>
    <definedName name="_xlnm._FilterDatabase" localSheetId="0" hidden="1">'Paskirstymas 2019'!$A$3:$H$28</definedName>
  </definedNames>
  <calcPr fullCalcOnLoad="1"/>
</workbook>
</file>

<file path=xl/sharedStrings.xml><?xml version="1.0" encoding="utf-8"?>
<sst xmlns="http://schemas.openxmlformats.org/spreadsheetml/2006/main" count="57" uniqueCount="56">
  <si>
    <t>Eil.Nr.</t>
  </si>
  <si>
    <t>V.Pavardė</t>
  </si>
  <si>
    <t>Kriterijai</t>
  </si>
  <si>
    <t>V.Pileičikas</t>
  </si>
  <si>
    <t>D.Šarkiūnas</t>
  </si>
  <si>
    <t>V.Rasimavičius</t>
  </si>
  <si>
    <t>G.Sabeckis</t>
  </si>
  <si>
    <t>S.Kuprys</t>
  </si>
  <si>
    <t>R.Jonaitis</t>
  </si>
  <si>
    <t>L.Šupinys</t>
  </si>
  <si>
    <t>E.Skalskienė</t>
  </si>
  <si>
    <t>G.Ramonas</t>
  </si>
  <si>
    <t>R.Konteikis</t>
  </si>
  <si>
    <t>D.Rozenbergeris</t>
  </si>
  <si>
    <t>G.Rozenbergeris</t>
  </si>
  <si>
    <t>A.Bateika</t>
  </si>
  <si>
    <t>M.Vilkas</t>
  </si>
  <si>
    <t>K.Miliūnas</t>
  </si>
  <si>
    <t>J.Motūza</t>
  </si>
  <si>
    <t>M.Liutkevičius</t>
  </si>
  <si>
    <t>LR narys</t>
  </si>
  <si>
    <t>ORL priežiūra</t>
  </si>
  <si>
    <t>ART</t>
  </si>
  <si>
    <t>Reitingas</t>
  </si>
  <si>
    <t>Suma</t>
  </si>
  <si>
    <t>Balai</t>
  </si>
  <si>
    <t>TSP,priežiūra</t>
  </si>
  <si>
    <t>1.....10</t>
  </si>
  <si>
    <t>virš 1000Eur</t>
  </si>
  <si>
    <t>500...1000Eur</t>
  </si>
  <si>
    <t>iki 500</t>
  </si>
  <si>
    <t>5......9</t>
  </si>
  <si>
    <t>1......4</t>
  </si>
  <si>
    <t>D.Kairys</t>
  </si>
  <si>
    <t>1......10</t>
  </si>
  <si>
    <t>1…19pr.</t>
  </si>
  <si>
    <t>10*R/Rmax</t>
  </si>
  <si>
    <t>10…..0</t>
  </si>
  <si>
    <t>Fin.lėšos į ORL</t>
  </si>
  <si>
    <t>1 Kriterijus (1.0)</t>
  </si>
  <si>
    <t>2 Kriterijus (0.9)</t>
  </si>
  <si>
    <t>3 Kriterijus (0.8)</t>
  </si>
  <si>
    <t>5 Kriterijus (0.4)</t>
  </si>
  <si>
    <t>Kriterijus (svoris)</t>
  </si>
  <si>
    <t>A.Čeponis</t>
  </si>
  <si>
    <t>D.Gustaitis</t>
  </si>
  <si>
    <t>R.Liaugaudas</t>
  </si>
  <si>
    <t>E.Rėkus</t>
  </si>
  <si>
    <t>T.Jovaiša</t>
  </si>
  <si>
    <t>M.Šližys</t>
  </si>
  <si>
    <t>A.Verbyla</t>
  </si>
  <si>
    <t>*Jeigu einamaisiais metais rinktinės narys dalyvaus tarptautinėse varžybose su tuo pačiu orlaiviu, jam suteikiamas prioritetas</t>
  </si>
  <si>
    <t>**Gera kasdienė priežiūra, borto žurnalo pildymas laiku - 2..3 balai, atliktas nedidelis pagerinimas, pvz. poliravimas, padažymas, priekabos einamas remontas - 4..6 balai, stambesnis remontas, kapitalinis remontas - 7..10 balų. Gautas nusiskundimas iš inžinieriaus - minus 1..2 balai.</t>
  </si>
  <si>
    <t>4 Kriterijus (0.7)**</t>
  </si>
  <si>
    <t>LR jaunimo rinktinės narys*</t>
  </si>
  <si>
    <t>I.Bitinaitis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</si>
</sst>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 horizontal="center"/>
    </xf>
    <xf numFmtId="188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115" zoomScaleNormal="115" zoomScalePageLayoutView="0" workbookViewId="0" topLeftCell="A3">
      <selection activeCell="H20" sqref="H20"/>
    </sheetView>
  </sheetViews>
  <sheetFormatPr defaultColWidth="9.140625" defaultRowHeight="12.75"/>
  <cols>
    <col min="1" max="1" width="7.8515625" style="0" customWidth="1"/>
    <col min="2" max="2" width="15.00390625" style="0" bestFit="1" customWidth="1"/>
    <col min="3" max="5" width="10.421875" style="0" customWidth="1"/>
    <col min="6" max="6" width="12.8515625" style="0" customWidth="1"/>
    <col min="7" max="7" width="13.7109375" style="0" customWidth="1"/>
    <col min="8" max="9" width="9.140625" style="2" customWidth="1"/>
    <col min="10" max="10" width="26.421875" style="0" customWidth="1"/>
  </cols>
  <sheetData>
    <row r="1" spans="1:10" ht="12.75">
      <c r="A1" s="4"/>
      <c r="B1" s="4"/>
      <c r="C1" s="23" t="s">
        <v>2</v>
      </c>
      <c r="D1" s="23"/>
      <c r="E1" s="23"/>
      <c r="F1" s="23"/>
      <c r="G1" s="23"/>
      <c r="H1" s="6"/>
      <c r="J1" s="20" t="s">
        <v>43</v>
      </c>
    </row>
    <row r="2" spans="1:11" ht="12.75">
      <c r="A2" s="4"/>
      <c r="B2" s="4"/>
      <c r="C2" s="5">
        <v>1</v>
      </c>
      <c r="D2" s="5">
        <v>2</v>
      </c>
      <c r="E2" s="5">
        <v>3</v>
      </c>
      <c r="F2" s="5">
        <v>4</v>
      </c>
      <c r="G2" s="5">
        <v>5</v>
      </c>
      <c r="H2" s="6"/>
      <c r="J2" s="3" t="s">
        <v>39</v>
      </c>
      <c r="K2" s="1" t="s">
        <v>25</v>
      </c>
    </row>
    <row r="3" spans="1:11" ht="13.5" thickBot="1">
      <c r="A3" s="10" t="s">
        <v>0</v>
      </c>
      <c r="B3" s="11" t="s">
        <v>1</v>
      </c>
      <c r="C3" s="10" t="s">
        <v>20</v>
      </c>
      <c r="D3" s="13" t="s">
        <v>23</v>
      </c>
      <c r="E3" s="10" t="s">
        <v>22</v>
      </c>
      <c r="F3" s="10" t="s">
        <v>21</v>
      </c>
      <c r="G3" s="12" t="s">
        <v>38</v>
      </c>
      <c r="H3" s="14" t="s">
        <v>24</v>
      </c>
      <c r="I3" s="22"/>
      <c r="J3" t="s">
        <v>20</v>
      </c>
      <c r="K3" s="19">
        <v>2</v>
      </c>
    </row>
    <row r="4" spans="1:11" ht="12.75">
      <c r="A4" s="15">
        <v>1</v>
      </c>
      <c r="B4" s="9" t="s">
        <v>12</v>
      </c>
      <c r="C4" s="8">
        <v>0</v>
      </c>
      <c r="D4" s="16">
        <f>10*759/919</f>
        <v>8.258977149075081</v>
      </c>
      <c r="E4" s="16">
        <f>1/12*10</f>
        <v>0.8333333333333333</v>
      </c>
      <c r="F4" s="22">
        <v>3</v>
      </c>
      <c r="G4" s="15">
        <v>0</v>
      </c>
      <c r="H4" s="17">
        <f>1*C4+0.9*D4+0.8*E4+0.7*F4+0.4*G4</f>
        <v>10.19974610083424</v>
      </c>
      <c r="I4" s="22"/>
      <c r="J4" s="7" t="s">
        <v>54</v>
      </c>
      <c r="K4" s="15">
        <v>1</v>
      </c>
    </row>
    <row r="5" spans="1:11" ht="12.75">
      <c r="A5" s="15">
        <v>2</v>
      </c>
      <c r="B5" s="9" t="s">
        <v>3</v>
      </c>
      <c r="C5" s="15">
        <v>0</v>
      </c>
      <c r="D5" s="16">
        <f>10*751/977</f>
        <v>7.686796315250768</v>
      </c>
      <c r="E5" s="16">
        <f>1/12*10</f>
        <v>0.8333333333333333</v>
      </c>
      <c r="F5" s="22">
        <v>3</v>
      </c>
      <c r="G5" s="15">
        <v>0</v>
      </c>
      <c r="H5" s="17">
        <f>1*C5+0.9*D5+0.8*E5+0.7*F5+0.4*G5</f>
        <v>9.684783350392358</v>
      </c>
      <c r="I5" s="22"/>
      <c r="J5" s="18" t="s">
        <v>40</v>
      </c>
      <c r="K5" s="15"/>
    </row>
    <row r="6" spans="1:11" ht="12.75">
      <c r="A6" s="15">
        <v>3</v>
      </c>
      <c r="B6" s="9" t="s">
        <v>4</v>
      </c>
      <c r="C6" s="15">
        <v>0</v>
      </c>
      <c r="D6" s="16">
        <f>10*692/977</f>
        <v>7.082906857727738</v>
      </c>
      <c r="E6" s="16">
        <f>2/31*10</f>
        <v>0.6451612903225806</v>
      </c>
      <c r="F6" s="22">
        <v>3</v>
      </c>
      <c r="G6" s="15">
        <v>0</v>
      </c>
      <c r="H6" s="17">
        <f>1*C6+0.9*D6+0.8*E6+0.7*F6+0.4*G6</f>
        <v>8.99074520421303</v>
      </c>
      <c r="I6" s="22"/>
      <c r="J6" s="7" t="s">
        <v>36</v>
      </c>
      <c r="K6" s="8" t="s">
        <v>37</v>
      </c>
    </row>
    <row r="7" spans="1:11" ht="12.75">
      <c r="A7" s="15">
        <v>4</v>
      </c>
      <c r="B7" s="9" t="s">
        <v>10</v>
      </c>
      <c r="C7" s="8">
        <v>2</v>
      </c>
      <c r="D7" s="16">
        <f>10*668/977</f>
        <v>6.837256908904811</v>
      </c>
      <c r="E7" s="16">
        <f>1/12*10</f>
        <v>0.8333333333333333</v>
      </c>
      <c r="F7" s="22">
        <v>0</v>
      </c>
      <c r="G7" s="15">
        <v>0</v>
      </c>
      <c r="H7" s="17">
        <f>1*C7+0.9*D7+0.8*E7+0.7*F7+0.4*G7</f>
        <v>8.820197884680995</v>
      </c>
      <c r="I7" s="22"/>
      <c r="J7" s="18" t="s">
        <v>41</v>
      </c>
      <c r="K7" s="15"/>
    </row>
    <row r="8" spans="1:11" ht="12.75">
      <c r="A8" s="15">
        <v>5</v>
      </c>
      <c r="B8" s="9" t="s">
        <v>6</v>
      </c>
      <c r="C8" s="15">
        <v>2</v>
      </c>
      <c r="D8" s="16">
        <f>10*340/977</f>
        <v>3.480040941658137</v>
      </c>
      <c r="E8" s="16">
        <f>5/12*10</f>
        <v>4.166666666666667</v>
      </c>
      <c r="F8" s="22">
        <v>0</v>
      </c>
      <c r="G8" s="15">
        <v>0</v>
      </c>
      <c r="H8" s="17">
        <f>1*C8+0.9*D8+0.8*E8+0.7*F8+0.4*G8</f>
        <v>8.465370180825657</v>
      </c>
      <c r="I8" s="22"/>
      <c r="J8" s="7" t="s">
        <v>35</v>
      </c>
      <c r="K8" s="8" t="s">
        <v>34</v>
      </c>
    </row>
    <row r="9" spans="1:11" ht="12.75">
      <c r="A9" s="15">
        <v>6</v>
      </c>
      <c r="B9" s="9" t="s">
        <v>18</v>
      </c>
      <c r="C9" s="15">
        <v>1</v>
      </c>
      <c r="D9" s="16">
        <f>10*695/977</f>
        <v>7.113613101330604</v>
      </c>
      <c r="E9" s="16">
        <f>0/31*10</f>
        <v>0</v>
      </c>
      <c r="F9" s="22">
        <v>0</v>
      </c>
      <c r="G9" s="15">
        <v>0</v>
      </c>
      <c r="H9" s="17">
        <f>1*C9+0.9*D9+0.8*E9+0.7*F9+0.4*G9</f>
        <v>7.402251791197544</v>
      </c>
      <c r="I9" s="22"/>
      <c r="J9" s="18" t="s">
        <v>53</v>
      </c>
      <c r="K9" s="15"/>
    </row>
    <row r="10" spans="1:11" ht="12.75">
      <c r="A10" s="15">
        <v>7</v>
      </c>
      <c r="B10" s="21" t="s">
        <v>48</v>
      </c>
      <c r="C10" s="15">
        <v>0</v>
      </c>
      <c r="D10" s="16">
        <f>10*0/979</f>
        <v>0</v>
      </c>
      <c r="E10" s="16">
        <f>2/12*10</f>
        <v>1.6666666666666665</v>
      </c>
      <c r="F10" s="22">
        <v>7</v>
      </c>
      <c r="G10" s="15">
        <v>0</v>
      </c>
      <c r="H10" s="17">
        <f>1*C10+0.9*D10+0.8*E10+0.7*F10+0.4*G10</f>
        <v>6.2333333333333325</v>
      </c>
      <c r="I10" s="22"/>
      <c r="J10" s="9" t="s">
        <v>26</v>
      </c>
      <c r="K10" s="15" t="s">
        <v>27</v>
      </c>
    </row>
    <row r="11" spans="1:11" ht="12.75">
      <c r="A11" s="15">
        <v>8</v>
      </c>
      <c r="B11" s="9" t="s">
        <v>47</v>
      </c>
      <c r="C11" s="15">
        <v>0</v>
      </c>
      <c r="D11" s="16">
        <f>10*0/979</f>
        <v>0</v>
      </c>
      <c r="E11" s="16">
        <f>3/12*10</f>
        <v>2.5</v>
      </c>
      <c r="F11" s="22">
        <v>5</v>
      </c>
      <c r="G11" s="15">
        <v>0</v>
      </c>
      <c r="H11" s="17">
        <f>1*C11+0.9*D11+0.8*E11+0.7*F11+0.4*G11</f>
        <v>5.5</v>
      </c>
      <c r="I11" s="22"/>
      <c r="J11" s="18" t="s">
        <v>42</v>
      </c>
      <c r="K11" s="15"/>
    </row>
    <row r="12" spans="1:11" ht="12.75">
      <c r="A12" s="15">
        <v>9</v>
      </c>
      <c r="B12" s="9" t="s">
        <v>49</v>
      </c>
      <c r="C12" s="15">
        <v>0</v>
      </c>
      <c r="D12" s="16">
        <f>10*340/977</f>
        <v>3.480040941658137</v>
      </c>
      <c r="E12" s="16">
        <f>1/12*10</f>
        <v>0.8333333333333333</v>
      </c>
      <c r="F12" s="22">
        <v>2</v>
      </c>
      <c r="G12" s="15">
        <v>0</v>
      </c>
      <c r="H12" s="17">
        <f>1*C12+0.9*D12+0.8*E12+0.7*F12+0.4*G12</f>
        <v>5.198703514158989</v>
      </c>
      <c r="I12" s="22"/>
      <c r="J12" s="9" t="s">
        <v>28</v>
      </c>
      <c r="K12" s="15">
        <v>10</v>
      </c>
    </row>
    <row r="13" spans="1:11" ht="12.75">
      <c r="A13" s="15">
        <v>10</v>
      </c>
      <c r="B13" s="9" t="s">
        <v>44</v>
      </c>
      <c r="C13" s="8">
        <v>0</v>
      </c>
      <c r="D13" s="16">
        <f>10*151/977</f>
        <v>1.5455475946775845</v>
      </c>
      <c r="E13" s="16">
        <f>2/12*10</f>
        <v>1.6666666666666665</v>
      </c>
      <c r="F13" s="22">
        <v>3</v>
      </c>
      <c r="G13" s="15">
        <v>0</v>
      </c>
      <c r="H13" s="17">
        <f>1*C13+0.9*D13+0.8*E13+0.7*F13+0.4*G13</f>
        <v>4.824326168543159</v>
      </c>
      <c r="I13" s="22"/>
      <c r="J13" s="9" t="s">
        <v>29</v>
      </c>
      <c r="K13" s="15" t="s">
        <v>31</v>
      </c>
    </row>
    <row r="14" spans="1:11" ht="12.75">
      <c r="A14" s="15">
        <v>11</v>
      </c>
      <c r="B14" s="9" t="s">
        <v>9</v>
      </c>
      <c r="C14" s="8">
        <v>1</v>
      </c>
      <c r="D14" s="16">
        <f>10*390/977</f>
        <v>3.991811668372569</v>
      </c>
      <c r="E14" s="16">
        <f>0/12*10</f>
        <v>0</v>
      </c>
      <c r="F14" s="22">
        <v>0</v>
      </c>
      <c r="G14" s="15">
        <v>0</v>
      </c>
      <c r="H14" s="17">
        <f>1*C14+0.9*D14+0.8*E14+0.7*F14+0.4*G14</f>
        <v>4.592630501535313</v>
      </c>
      <c r="I14" s="22"/>
      <c r="J14" s="9" t="s">
        <v>30</v>
      </c>
      <c r="K14" s="15" t="s">
        <v>32</v>
      </c>
    </row>
    <row r="15" spans="1:12" ht="12.75">
      <c r="A15" s="15">
        <v>12</v>
      </c>
      <c r="B15" s="9" t="s">
        <v>50</v>
      </c>
      <c r="C15" s="15">
        <v>0</v>
      </c>
      <c r="D15" s="16">
        <f>10*0/919</f>
        <v>0</v>
      </c>
      <c r="E15" s="16">
        <f>2/12*10</f>
        <v>1.6666666666666665</v>
      </c>
      <c r="F15" s="22">
        <v>4</v>
      </c>
      <c r="G15" s="15">
        <v>0</v>
      </c>
      <c r="H15" s="17">
        <f>1*C15+0.9*D15+0.8*E15+0.7*F15+0.4*G15</f>
        <v>4.133333333333333</v>
      </c>
      <c r="I15" s="22"/>
      <c r="L15" s="9"/>
    </row>
    <row r="16" spans="1:9" ht="12.75">
      <c r="A16" s="15">
        <v>13</v>
      </c>
      <c r="B16" s="9" t="s">
        <v>17</v>
      </c>
      <c r="C16" s="15">
        <v>0</v>
      </c>
      <c r="D16" s="16">
        <f>10*0/977</f>
        <v>0</v>
      </c>
      <c r="E16" s="16">
        <f>6/12*10</f>
        <v>5</v>
      </c>
      <c r="F16" s="22">
        <v>0</v>
      </c>
      <c r="G16" s="15">
        <v>0</v>
      </c>
      <c r="H16" s="17">
        <f>1*C16+0.9*D16+0.8*E16+0.7*F16+0.4*G16</f>
        <v>4</v>
      </c>
      <c r="I16" s="22"/>
    </row>
    <row r="17" spans="1:16" ht="12.75">
      <c r="A17" s="15">
        <v>14</v>
      </c>
      <c r="B17" s="9" t="s">
        <v>8</v>
      </c>
      <c r="C17" s="15">
        <v>0</v>
      </c>
      <c r="D17" s="16">
        <f>10*408/977</f>
        <v>4.176049129989765</v>
      </c>
      <c r="E17" s="16">
        <f>0/12*10</f>
        <v>0</v>
      </c>
      <c r="F17" s="22">
        <v>0</v>
      </c>
      <c r="G17" s="15">
        <v>0</v>
      </c>
      <c r="H17" s="17">
        <f>1*C17+0.9*D17+0.8*E17+0.7*F17+0.4*G17</f>
        <v>3.7584442169907883</v>
      </c>
      <c r="I17" s="22"/>
      <c r="J17" s="24" t="s">
        <v>51</v>
      </c>
      <c r="K17" s="25"/>
      <c r="L17" s="25"/>
      <c r="M17" s="25"/>
      <c r="N17" s="25"/>
      <c r="O17" s="25"/>
      <c r="P17" s="25"/>
    </row>
    <row r="18" spans="1:16" ht="12.75">
      <c r="A18" s="15">
        <v>15</v>
      </c>
      <c r="B18" s="9" t="s">
        <v>5</v>
      </c>
      <c r="C18" s="8">
        <v>0</v>
      </c>
      <c r="D18" s="16">
        <f>10*0/977</f>
        <v>0</v>
      </c>
      <c r="E18" s="16">
        <f>2/12*10</f>
        <v>1.6666666666666665</v>
      </c>
      <c r="F18" s="22">
        <v>3</v>
      </c>
      <c r="G18" s="15">
        <v>0</v>
      </c>
      <c r="H18" s="17">
        <f>1*C18+0.9*D18+0.8*E18+0.7*F18+0.4*G18</f>
        <v>3.4333333333333327</v>
      </c>
      <c r="I18" s="22"/>
      <c r="J18" s="25"/>
      <c r="K18" s="25"/>
      <c r="L18" s="25"/>
      <c r="M18" s="25"/>
      <c r="N18" s="25"/>
      <c r="O18" s="25"/>
      <c r="P18" s="25"/>
    </row>
    <row r="19" spans="1:9" ht="12.75">
      <c r="A19" s="15">
        <v>16</v>
      </c>
      <c r="B19" s="9" t="s">
        <v>45</v>
      </c>
      <c r="C19" s="15">
        <v>0</v>
      </c>
      <c r="D19" s="16">
        <f>10*63/977</f>
        <v>0.6448311156601843</v>
      </c>
      <c r="E19" s="16">
        <f>1/12*10</f>
        <v>0.8333333333333333</v>
      </c>
      <c r="F19" s="22">
        <v>3</v>
      </c>
      <c r="G19" s="15">
        <v>0</v>
      </c>
      <c r="H19" s="17">
        <f>1*C19+0.9*D19+0.8*E19+0.7*F19+0.4*G19</f>
        <v>3.3470146707608324</v>
      </c>
      <c r="I19" s="22"/>
    </row>
    <row r="20" spans="1:12" ht="12.75">
      <c r="A20" s="15">
        <v>17</v>
      </c>
      <c r="B20" s="9" t="s">
        <v>46</v>
      </c>
      <c r="C20" s="15">
        <v>0</v>
      </c>
      <c r="D20" s="16">
        <f>10*159/977</f>
        <v>1.6274309109518936</v>
      </c>
      <c r="E20" s="16">
        <f>0/12*10</f>
        <v>0</v>
      </c>
      <c r="F20" s="22">
        <v>2</v>
      </c>
      <c r="G20" s="15">
        <v>0</v>
      </c>
      <c r="H20" s="17">
        <f>1*C20+0.9*D20+0.8*E20+0.7*F20+0.4*G20</f>
        <v>2.8646878198567043</v>
      </c>
      <c r="I20" s="22"/>
      <c r="J20" s="9"/>
      <c r="K20" s="9"/>
      <c r="L20" s="9"/>
    </row>
    <row r="21" spans="1:16" ht="12.75">
      <c r="A21" s="15">
        <v>18</v>
      </c>
      <c r="B21" s="9" t="s">
        <v>7</v>
      </c>
      <c r="C21" s="15">
        <v>0</v>
      </c>
      <c r="D21" s="16">
        <f>10*0/977</f>
        <v>0</v>
      </c>
      <c r="E21" s="16">
        <f>0/12*10</f>
        <v>0</v>
      </c>
      <c r="F21" s="22">
        <v>3</v>
      </c>
      <c r="G21" s="15">
        <v>0</v>
      </c>
      <c r="H21" s="17">
        <f>1*C21+0.9*D21+0.8*E21+0.7*F21+0.4*G21</f>
        <v>2.0999999999999996</v>
      </c>
      <c r="I21" s="22"/>
      <c r="J21" s="24" t="s">
        <v>52</v>
      </c>
      <c r="K21" s="25"/>
      <c r="L21" s="25"/>
      <c r="M21" s="25"/>
      <c r="N21" s="25"/>
      <c r="O21" s="25"/>
      <c r="P21" s="25"/>
    </row>
    <row r="22" spans="1:16" ht="12.75">
      <c r="A22" s="15">
        <v>19</v>
      </c>
      <c r="B22" s="9" t="s">
        <v>19</v>
      </c>
      <c r="C22" s="15">
        <v>0</v>
      </c>
      <c r="D22" s="16">
        <f>10*159/977</f>
        <v>1.6274309109518936</v>
      </c>
      <c r="E22" s="16">
        <f>0/12*10</f>
        <v>0</v>
      </c>
      <c r="F22" s="22">
        <v>0</v>
      </c>
      <c r="G22" s="15">
        <v>0</v>
      </c>
      <c r="H22" s="17">
        <f>1*C22+0.9*D22+0.8*E22+0.7*F22+0.4*G22</f>
        <v>1.4646878198567044</v>
      </c>
      <c r="I22" s="22"/>
      <c r="J22" s="25"/>
      <c r="K22" s="25"/>
      <c r="L22" s="25"/>
      <c r="M22" s="25"/>
      <c r="N22" s="25"/>
      <c r="O22" s="25"/>
      <c r="P22" s="25"/>
    </row>
    <row r="23" spans="1:16" ht="12.75">
      <c r="A23" s="15">
        <v>20</v>
      </c>
      <c r="B23" s="9" t="s">
        <v>55</v>
      </c>
      <c r="C23" s="15">
        <v>1</v>
      </c>
      <c r="D23" s="16">
        <f>10*0/977</f>
        <v>0</v>
      </c>
      <c r="E23" s="16">
        <f>0/12*10</f>
        <v>0</v>
      </c>
      <c r="F23" s="2">
        <v>0</v>
      </c>
      <c r="G23" s="15">
        <v>0</v>
      </c>
      <c r="H23" s="17">
        <f>1*C23+0.9*D23+0.8*E23+0.7*F23+0.4*G23</f>
        <v>1</v>
      </c>
      <c r="I23" s="22"/>
      <c r="J23" s="25"/>
      <c r="K23" s="25"/>
      <c r="L23" s="25"/>
      <c r="M23" s="25"/>
      <c r="N23" s="25"/>
      <c r="O23" s="25"/>
      <c r="P23" s="25"/>
    </row>
    <row r="24" spans="1:16" ht="12.75">
      <c r="A24" s="15">
        <v>21</v>
      </c>
      <c r="B24" s="9" t="s">
        <v>14</v>
      </c>
      <c r="C24" s="15">
        <v>0</v>
      </c>
      <c r="D24" s="16">
        <f>10*0/979</f>
        <v>0</v>
      </c>
      <c r="E24" s="16">
        <f>0/19*10</f>
        <v>0</v>
      </c>
      <c r="F24" s="2">
        <v>0</v>
      </c>
      <c r="G24" s="15">
        <v>0</v>
      </c>
      <c r="H24" s="17">
        <f>1*C24+0.9*D24+0.8*E24+0.7*F24+0.4*G24</f>
        <v>0</v>
      </c>
      <c r="J24" s="25"/>
      <c r="K24" s="25"/>
      <c r="L24" s="25"/>
      <c r="M24" s="25"/>
      <c r="N24" s="25"/>
      <c r="O24" s="25"/>
      <c r="P24" s="25"/>
    </row>
    <row r="25" spans="1:8" ht="12.75">
      <c r="A25" s="15">
        <v>22</v>
      </c>
      <c r="B25" s="9" t="s">
        <v>15</v>
      </c>
      <c r="C25" s="15">
        <v>0</v>
      </c>
      <c r="D25" s="16">
        <f>10*0/979</f>
        <v>0</v>
      </c>
      <c r="E25" s="16">
        <f>0/19*10</f>
        <v>0</v>
      </c>
      <c r="F25" s="22">
        <v>0</v>
      </c>
      <c r="G25" s="15">
        <v>0</v>
      </c>
      <c r="H25" s="17">
        <f>1*C25+0.9*D25+0.8*E25+0.7*F25+0.4*G25</f>
        <v>0</v>
      </c>
    </row>
    <row r="26" spans="1:8" ht="12.75">
      <c r="A26" s="15">
        <v>23</v>
      </c>
      <c r="B26" s="9" t="s">
        <v>16</v>
      </c>
      <c r="C26" s="15">
        <v>0</v>
      </c>
      <c r="D26" s="16">
        <f>10*0/979</f>
        <v>0</v>
      </c>
      <c r="E26" s="16">
        <f>0/19*10</f>
        <v>0</v>
      </c>
      <c r="F26" s="2">
        <v>0</v>
      </c>
      <c r="G26" s="15">
        <v>0</v>
      </c>
      <c r="H26" s="17">
        <f>1*C26+0.9*D26+0.8*E26+0.7*F26+0.4*G26</f>
        <v>0</v>
      </c>
    </row>
    <row r="27" spans="1:8" ht="12.75">
      <c r="A27" s="15">
        <v>24</v>
      </c>
      <c r="B27" s="9" t="s">
        <v>33</v>
      </c>
      <c r="C27" s="15">
        <v>0</v>
      </c>
      <c r="D27" s="16">
        <f>10*0/979</f>
        <v>0</v>
      </c>
      <c r="E27" s="16">
        <f>0/19*10</f>
        <v>0</v>
      </c>
      <c r="F27" s="2">
        <v>0</v>
      </c>
      <c r="G27" s="15">
        <v>0</v>
      </c>
      <c r="H27" s="17">
        <f>1*C27+0.9*D27+0.8*E27+0.7*F27+0.4*G27</f>
        <v>0</v>
      </c>
    </row>
    <row r="28" spans="1:8" ht="12.75">
      <c r="A28" s="15">
        <v>25</v>
      </c>
      <c r="B28" s="9" t="s">
        <v>11</v>
      </c>
      <c r="C28" s="15">
        <v>0</v>
      </c>
      <c r="D28" s="16">
        <f>10*0/979</f>
        <v>0</v>
      </c>
      <c r="E28" s="16">
        <f>0/19*10</f>
        <v>0</v>
      </c>
      <c r="F28" s="2">
        <v>0</v>
      </c>
      <c r="G28" s="15">
        <v>0</v>
      </c>
      <c r="H28" s="17">
        <f>1*C28+0.9*D28+0.8*E28+0.7*F28+0.4*G28</f>
        <v>0</v>
      </c>
    </row>
    <row r="29" spans="1:8" ht="12.75">
      <c r="A29" s="15">
        <v>26</v>
      </c>
      <c r="B29" s="9" t="s">
        <v>13</v>
      </c>
      <c r="C29" s="15">
        <v>0</v>
      </c>
      <c r="D29" s="16">
        <f>10*0/979</f>
        <v>0</v>
      </c>
      <c r="E29" s="16">
        <f>0/19*10</f>
        <v>0</v>
      </c>
      <c r="F29" s="2">
        <v>0</v>
      </c>
      <c r="G29" s="15">
        <v>0</v>
      </c>
      <c r="H29" s="17">
        <f>1*C29+0.9*D29+0.8*E29+0.7*F29+0.4*G29</f>
        <v>0</v>
      </c>
    </row>
    <row r="30" ht="12.75">
      <c r="B30" s="1"/>
    </row>
  </sheetData>
  <sheetProtection/>
  <autoFilter ref="A3:H28">
    <sortState ref="A4:H30">
      <sortCondition descending="1" sortBy="value" ref="H4:H30"/>
    </sortState>
  </autoFilter>
  <mergeCells count="3">
    <mergeCell ref="C1:G1"/>
    <mergeCell ref="J21:P24"/>
    <mergeCell ref="J17:P18"/>
  </mergeCells>
  <printOptions/>
  <pageMargins left="0.25" right="0.25" top="0.75" bottom="0.75" header="0.3" footer="0.3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Arturas Klimasauskas</cp:lastModifiedBy>
  <cp:lastPrinted>2019-12-07T07:31:44Z</cp:lastPrinted>
  <dcterms:created xsi:type="dcterms:W3CDTF">2016-01-10T12:36:13Z</dcterms:created>
  <dcterms:modified xsi:type="dcterms:W3CDTF">2021-01-02T10:41:34Z</dcterms:modified>
  <cp:category/>
  <cp:version/>
  <cp:contentType/>
  <cp:contentStatus/>
</cp:coreProperties>
</file>